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20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<sst xmlns="http://schemas.openxmlformats.org/spreadsheetml/2006/main" count="184" uniqueCount="99">
  <si>
    <t>序号</t>
  </si>
  <si>
    <t>名称</t>
  </si>
  <si>
    <t>单位</t>
  </si>
  <si>
    <t>工程量</t>
  </si>
  <si>
    <t>计算式</t>
  </si>
  <si>
    <t>基础梁</t>
  </si>
  <si>
    <t>m</t>
  </si>
  <si>
    <t>土方开挖</t>
  </si>
  <si>
    <t>m³</t>
  </si>
  <si>
    <t>41.1*(0.177+0.3*0.35)</t>
  </si>
  <si>
    <t>回填方</t>
  </si>
  <si>
    <t>41.1*0.3*0.35</t>
  </si>
  <si>
    <t>余方弃置</t>
  </si>
  <si>
    <t>水平方向7C25</t>
  </si>
  <si>
    <t>t</t>
  </si>
  <si>
    <t>7*25*25*0.00617*41.1/1000</t>
  </si>
  <si>
    <t>垂直方向A10@200</t>
  </si>
  <si>
    <t>41.1/0.2*1.61*0.617/1000</t>
  </si>
  <si>
    <t>模板</t>
  </si>
  <si>
    <t>㎡</t>
  </si>
  <si>
    <t>0.35*41.1+0.177*2</t>
  </si>
  <si>
    <t>垫层</t>
  </si>
  <si>
    <t>0.4*41.1</t>
  </si>
  <si>
    <t>混凝土</t>
  </si>
  <si>
    <t>41.1*0.177</t>
  </si>
  <si>
    <t>压顶梁</t>
  </si>
  <si>
    <t>44.1*(0.177+0.3*0.35)</t>
  </si>
  <si>
    <t>44.1*0.3*0.35</t>
  </si>
  <si>
    <t>7*25*25*0.00617*44.1/1000</t>
  </si>
  <si>
    <t>垂直方向A10@400</t>
  </si>
  <si>
    <t>44.1/0.4*1.61*0.617/1000</t>
  </si>
  <si>
    <t>（0.35+0.41）*44.1+0.177*2</t>
  </si>
  <si>
    <t>0.61*44.1</t>
  </si>
  <si>
    <t>44.1*0.177</t>
  </si>
  <si>
    <t>格构梁</t>
  </si>
  <si>
    <t>横梁</t>
  </si>
  <si>
    <t>（20+20.5）*3</t>
  </si>
  <si>
    <t>121.5*（0.3+0.3）*0.2</t>
  </si>
  <si>
    <t>121.5*0.3*0.2</t>
  </si>
  <si>
    <t>水平方向6C20</t>
  </si>
  <si>
    <t>6*20*20*0.00617*121.5/1000</t>
  </si>
  <si>
    <t>121.5/0.2*0.92*0.617/1000</t>
  </si>
  <si>
    <t>121.5*0.9+0.3*0.3*2</t>
  </si>
  <si>
    <t>砼垫层</t>
  </si>
  <si>
    <t>121.5*0.3*0.05</t>
  </si>
  <si>
    <t>竖梁</t>
  </si>
  <si>
    <t>5.2/0.858*9+3.93/0.858*9</t>
  </si>
  <si>
    <t>95.77*（0.3+0.3）*0.2</t>
  </si>
  <si>
    <t>95.77*0.3*0.2</t>
  </si>
  <si>
    <t>6*20*20*0.00617*95.77/1000</t>
  </si>
  <si>
    <t>95.77/0.2*0.92*0.617/1000</t>
  </si>
  <si>
    <t>95.77*0.9</t>
  </si>
  <si>
    <t>95.77*0.3*0.05</t>
  </si>
  <si>
    <t>梁主筋锚入基础梁、压顶梁</t>
  </si>
  <si>
    <t>6*18*35*20/1000*2*20*20*0.00617/1000</t>
  </si>
  <si>
    <t>C20</t>
  </si>
  <si>
    <t>加强筋</t>
  </si>
  <si>
    <t>8*18*3*14*14*0.00617/1000</t>
  </si>
  <si>
    <t>砼板</t>
  </si>
  <si>
    <t>0.152*41.1-0.6*0.3*0.3*18</t>
  </si>
  <si>
    <t>水平方向C12</t>
  </si>
  <si>
    <t>5*2*41.1*12*12*0.00617/1000</t>
  </si>
  <si>
    <t>垂直方向C12</t>
  </si>
  <si>
    <t>1*41.1/0.15*12*12*0.00617/1000*2</t>
  </si>
  <si>
    <t>拉筋</t>
  </si>
  <si>
    <t>41.1*0.6/（0.3*0.3）*0.3*0.617/1000</t>
  </si>
  <si>
    <t>0.9*41.1</t>
  </si>
  <si>
    <t>截水沟</t>
  </si>
  <si>
    <t>0.75*1.1*44.7</t>
  </si>
  <si>
    <t>0.3*0.75*44.7</t>
  </si>
  <si>
    <t>水平方向A10</t>
  </si>
  <si>
    <t>11*44.7*0.617/1000</t>
  </si>
  <si>
    <t>垂直方向A10</t>
  </si>
  <si>
    <t>2*44.7/0.15*0.617/1000</t>
  </si>
  <si>
    <t>C15垫层</t>
  </si>
  <si>
    <t>0.8*44.7*0.1</t>
  </si>
  <si>
    <t>（0.65+0.75*2+0.5*2）*44.7</t>
  </si>
  <si>
    <t>墙身</t>
  </si>
  <si>
    <t>1.975*0.15*44.7</t>
  </si>
  <si>
    <t>跌水沟</t>
  </si>
  <si>
    <t>5.16+3.95</t>
  </si>
  <si>
    <t>圆钢10</t>
  </si>
  <si>
    <t>1.8*9.11*1.5/0.1*0.617/1000+14*9.11*0.617/1000+30*1.1*0.617/1000</t>
  </si>
  <si>
    <t>微型桩 3m</t>
  </si>
  <si>
    <t>单根</t>
  </si>
  <si>
    <t>螺旋箍</t>
  </si>
  <si>
    <t>kg</t>
  </si>
  <si>
    <t>((3000-2*75)/200+1)*sqrt(((300-2*50+(-4*D)/4)*pi)^2+200^2)+pi*(300-2*50+(-4*D)/4)*1.5*2+2*(2.37*10+5*10)</t>
  </si>
  <si>
    <t>主筋6c25</t>
  </si>
  <si>
    <t>6*3*25*25*0.00617</t>
  </si>
  <si>
    <t>c14-2000</t>
  </si>
  <si>
    <t>西一村</t>
  </si>
  <si>
    <t>146.02-185.22+157.06-168.66+209.41+30.23-399-378-147.08+427.15</t>
  </si>
  <si>
    <t>东三村</t>
  </si>
  <si>
    <t>367.69-672.54+459.13-611.14+459.13-456+49.2-432-6.56-7.29-5.88-200.71+682.98</t>
  </si>
  <si>
    <t>吓井</t>
  </si>
  <si>
    <t>1816.89+464.25+577.16+32.83+51.73+19.86+874.48+58.32</t>
  </si>
  <si>
    <t>大浦</t>
  </si>
  <si>
    <t>247.56+697.35-2449.26-2226.6+908.09+84.29-674+51.39-131.88+698.05+33.06</t>
  </si>
</sst>
</file>

<file path=xl/styles.xml><?xml version="1.0" encoding="utf-8"?>
<styleSheet xmlns="http://schemas.openxmlformats.org/spreadsheetml/2006/main">
  <numFmts count="5">
    <numFmt numFmtId="176" formatCode="0.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9" fillId="2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"/>
  <sheetViews>
    <sheetView tabSelected="1" zoomScale="120" zoomScaleNormal="120" topLeftCell="A14" workbookViewId="0">
      <selection activeCell="E29" sqref="E29"/>
    </sheetView>
  </sheetViews>
  <sheetFormatPr defaultColWidth="9" defaultRowHeight="13.5" outlineLevelCol="6"/>
  <cols>
    <col min="2" max="2" width="35.5" customWidth="1"/>
    <col min="3" max="3" width="9" style="2"/>
    <col min="4" max="4" width="9.375" style="3"/>
    <col min="5" max="5" width="50.6166666666667" customWidth="1"/>
    <col min="6" max="6" width="33.9583333333333" customWidth="1"/>
  </cols>
  <sheetData>
    <row r="1" ht="34" customHeight="1" spans="1:5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</row>
    <row r="2" ht="22" customHeight="1" spans="2:7">
      <c r="B2" s="4" t="s">
        <v>5</v>
      </c>
      <c r="C2" s="2" t="s">
        <v>6</v>
      </c>
      <c r="D2" s="3">
        <v>41.1</v>
      </c>
      <c r="F2" s="5" t="s">
        <v>7</v>
      </c>
      <c r="G2">
        <f ca="1">D3+D12+D22+D30+D48</f>
        <v>86.9763</v>
      </c>
    </row>
    <row r="3" ht="22" customHeight="1" spans="2:7">
      <c r="B3" s="5" t="s">
        <v>7</v>
      </c>
      <c r="C3" s="2" t="s">
        <v>8</v>
      </c>
      <c r="D3" s="3">
        <f ca="1">EVALUATE(E3)</f>
        <v>11.5902</v>
      </c>
      <c r="E3" t="s">
        <v>9</v>
      </c>
      <c r="F3" s="5" t="s">
        <v>10</v>
      </c>
      <c r="G3">
        <f ca="1">D4+D23+D31+D49+D13</f>
        <v>32.0397</v>
      </c>
    </row>
    <row r="4" ht="22" customHeight="1" spans="2:7">
      <c r="B4" s="5" t="s">
        <v>10</v>
      </c>
      <c r="C4" s="2" t="s">
        <v>8</v>
      </c>
      <c r="D4" s="3">
        <f ca="1">EVALUATE(E4)</f>
        <v>4.3155</v>
      </c>
      <c r="E4" t="s">
        <v>11</v>
      </c>
      <c r="F4" s="5" t="s">
        <v>12</v>
      </c>
      <c r="G4">
        <f ca="1">D5+D14+D24+D32+D50</f>
        <v>54.9366</v>
      </c>
    </row>
    <row r="5" ht="22" customHeight="1" spans="2:4">
      <c r="B5" s="5" t="s">
        <v>12</v>
      </c>
      <c r="C5" s="2" t="s">
        <v>8</v>
      </c>
      <c r="D5" s="3">
        <f ca="1">D3-D4</f>
        <v>7.2747</v>
      </c>
    </row>
    <row r="6" ht="22" customHeight="1" spans="2:5">
      <c r="B6" s="5" t="s">
        <v>13</v>
      </c>
      <c r="C6" s="2" t="s">
        <v>14</v>
      </c>
      <c r="D6" s="3">
        <f ca="1">EVALUATE(E6)</f>
        <v>1.109443125</v>
      </c>
      <c r="E6" t="s">
        <v>15</v>
      </c>
    </row>
    <row r="7" ht="22" customHeight="1" spans="2:5">
      <c r="B7" s="5" t="s">
        <v>16</v>
      </c>
      <c r="C7" s="2" t="s">
        <v>14</v>
      </c>
      <c r="D7" s="3">
        <f ca="1">EVALUATE(E7)</f>
        <v>0.204137535</v>
      </c>
      <c r="E7" t="s">
        <v>17</v>
      </c>
    </row>
    <row r="8" ht="22" customHeight="1" spans="2:5">
      <c r="B8" s="5" t="s">
        <v>18</v>
      </c>
      <c r="C8" s="2" t="s">
        <v>19</v>
      </c>
      <c r="D8" s="3">
        <f ca="1">EVALUATE(E8)</f>
        <v>14.739</v>
      </c>
      <c r="E8" t="s">
        <v>20</v>
      </c>
    </row>
    <row r="9" ht="22" customHeight="1" spans="2:5">
      <c r="B9" s="5" t="s">
        <v>21</v>
      </c>
      <c r="C9" s="2" t="s">
        <v>8</v>
      </c>
      <c r="D9" s="3">
        <f ca="1">EVALUATE(E9)</f>
        <v>16.44</v>
      </c>
      <c r="E9" t="s">
        <v>22</v>
      </c>
    </row>
    <row r="10" ht="22" customHeight="1" spans="2:5">
      <c r="B10" s="6" t="s">
        <v>23</v>
      </c>
      <c r="C10" s="2" t="s">
        <v>8</v>
      </c>
      <c r="D10" s="3">
        <f ca="1">EVALUATE(E10)</f>
        <v>7.2747</v>
      </c>
      <c r="E10" t="s">
        <v>24</v>
      </c>
    </row>
    <row r="11" ht="22" customHeight="1" spans="2:4">
      <c r="B11" s="4" t="s">
        <v>25</v>
      </c>
      <c r="C11" s="2" t="s">
        <v>6</v>
      </c>
      <c r="D11" s="3">
        <v>44.1</v>
      </c>
    </row>
    <row r="12" ht="22" customHeight="1" spans="2:5">
      <c r="B12" s="5" t="s">
        <v>7</v>
      </c>
      <c r="C12" s="2" t="s">
        <v>8</v>
      </c>
      <c r="D12" s="3">
        <f ca="1">EVALUATE(E12)</f>
        <v>12.4362</v>
      </c>
      <c r="E12" t="s">
        <v>26</v>
      </c>
    </row>
    <row r="13" ht="22" customHeight="1" spans="2:5">
      <c r="B13" s="5" t="s">
        <v>10</v>
      </c>
      <c r="C13" s="2" t="s">
        <v>8</v>
      </c>
      <c r="D13" s="3">
        <f ca="1">EVALUATE(E13)</f>
        <v>4.6305</v>
      </c>
      <c r="E13" t="s">
        <v>27</v>
      </c>
    </row>
    <row r="14" ht="22" customHeight="1" spans="2:4">
      <c r="B14" s="5" t="s">
        <v>12</v>
      </c>
      <c r="C14" s="2" t="s">
        <v>8</v>
      </c>
      <c r="D14" s="3">
        <f ca="1">D12-D13</f>
        <v>7.8057</v>
      </c>
    </row>
    <row r="15" ht="22" customHeight="1" spans="2:5">
      <c r="B15" s="5" t="s">
        <v>13</v>
      </c>
      <c r="C15" s="2" t="s">
        <v>14</v>
      </c>
      <c r="D15" s="3">
        <f ca="1" t="shared" ref="D15:D19" si="0">EVALUATE(E15)</f>
        <v>1.190424375</v>
      </c>
      <c r="E15" t="s">
        <v>28</v>
      </c>
    </row>
    <row r="16" ht="22" customHeight="1" spans="2:5">
      <c r="B16" s="5" t="s">
        <v>29</v>
      </c>
      <c r="C16" s="2" t="s">
        <v>14</v>
      </c>
      <c r="D16" s="3">
        <f ca="1" t="shared" si="0"/>
        <v>0.1095190425</v>
      </c>
      <c r="E16" t="s">
        <v>30</v>
      </c>
    </row>
    <row r="17" ht="22" customHeight="1" spans="2:5">
      <c r="B17" s="5" t="s">
        <v>18</v>
      </c>
      <c r="C17" s="2" t="s">
        <v>19</v>
      </c>
      <c r="D17" s="3">
        <f ca="1" t="shared" si="0"/>
        <v>33.87</v>
      </c>
      <c r="E17" t="s">
        <v>31</v>
      </c>
    </row>
    <row r="18" ht="22" customHeight="1" spans="2:5">
      <c r="B18" s="5" t="s">
        <v>21</v>
      </c>
      <c r="C18" s="2" t="s">
        <v>8</v>
      </c>
      <c r="D18" s="3">
        <f ca="1" t="shared" si="0"/>
        <v>26.901</v>
      </c>
      <c r="E18" t="s">
        <v>32</v>
      </c>
    </row>
    <row r="19" ht="22" customHeight="1" spans="2:5">
      <c r="B19" s="6" t="s">
        <v>23</v>
      </c>
      <c r="C19" s="2" t="s">
        <v>8</v>
      </c>
      <c r="D19" s="3">
        <f ca="1" t="shared" si="0"/>
        <v>7.8057</v>
      </c>
      <c r="E19" t="s">
        <v>33</v>
      </c>
    </row>
    <row r="20" ht="22" customHeight="1" spans="2:2">
      <c r="B20" s="4" t="s">
        <v>34</v>
      </c>
    </row>
    <row r="21" ht="22" customHeight="1" spans="2:5">
      <c r="B21" s="7" t="s">
        <v>35</v>
      </c>
      <c r="C21" s="2" t="s">
        <v>6</v>
      </c>
      <c r="D21" s="3">
        <f ca="1">EVALUATE(E21)</f>
        <v>121.5</v>
      </c>
      <c r="E21" t="s">
        <v>36</v>
      </c>
    </row>
    <row r="22" ht="22" customHeight="1" spans="2:5">
      <c r="B22" s="5" t="s">
        <v>7</v>
      </c>
      <c r="C22" s="2" t="s">
        <v>8</v>
      </c>
      <c r="D22" s="3">
        <f ca="1">EVALUATE(E22)</f>
        <v>14.58</v>
      </c>
      <c r="E22" t="s">
        <v>37</v>
      </c>
    </row>
    <row r="23" ht="22" customHeight="1" spans="2:5">
      <c r="B23" s="5" t="s">
        <v>10</v>
      </c>
      <c r="C23" s="2" t="s">
        <v>8</v>
      </c>
      <c r="D23" s="3">
        <f ca="1">EVALUATE(E23)</f>
        <v>7.29</v>
      </c>
      <c r="E23" t="s">
        <v>38</v>
      </c>
    </row>
    <row r="24" ht="22" customHeight="1" spans="2:4">
      <c r="B24" s="5" t="s">
        <v>12</v>
      </c>
      <c r="C24" s="2" t="s">
        <v>8</v>
      </c>
      <c r="D24" s="3">
        <f ca="1">D22-D23</f>
        <v>7.29</v>
      </c>
    </row>
    <row r="25" ht="22" customHeight="1" spans="2:5">
      <c r="B25" s="5" t="s">
        <v>39</v>
      </c>
      <c r="C25" s="2" t="s">
        <v>14</v>
      </c>
      <c r="D25" s="3">
        <f ca="1" t="shared" ref="D25:D31" si="1">EVALUATE(E25)</f>
        <v>1.799172</v>
      </c>
      <c r="E25" t="s">
        <v>40</v>
      </c>
    </row>
    <row r="26" ht="22" customHeight="1" spans="2:5">
      <c r="B26" s="5" t="s">
        <v>16</v>
      </c>
      <c r="C26" s="2" t="s">
        <v>14</v>
      </c>
      <c r="D26" s="3">
        <f ca="1" t="shared" si="1"/>
        <v>0.3448413</v>
      </c>
      <c r="E26" t="s">
        <v>41</v>
      </c>
    </row>
    <row r="27" ht="22" customHeight="1" spans="2:5">
      <c r="B27" s="5" t="s">
        <v>18</v>
      </c>
      <c r="C27" s="2" t="s">
        <v>19</v>
      </c>
      <c r="D27" s="3">
        <f ca="1" t="shared" si="1"/>
        <v>109.53</v>
      </c>
      <c r="E27" t="s">
        <v>42</v>
      </c>
    </row>
    <row r="28" ht="22" customHeight="1" spans="2:5">
      <c r="B28" s="5" t="s">
        <v>43</v>
      </c>
      <c r="C28" s="2" t="s">
        <v>8</v>
      </c>
      <c r="D28" s="3">
        <f ca="1" t="shared" si="1"/>
        <v>1.8225</v>
      </c>
      <c r="E28" t="s">
        <v>44</v>
      </c>
    </row>
    <row r="29" ht="22" customHeight="1" spans="2:5">
      <c r="B29" s="8" t="s">
        <v>45</v>
      </c>
      <c r="C29" s="2" t="s">
        <v>6</v>
      </c>
      <c r="D29" s="3">
        <f ca="1" t="shared" si="1"/>
        <v>95.7692307692308</v>
      </c>
      <c r="E29" t="s">
        <v>46</v>
      </c>
    </row>
    <row r="30" ht="22" customHeight="1" spans="2:5">
      <c r="B30" s="5" t="s">
        <v>7</v>
      </c>
      <c r="C30" s="2" t="s">
        <v>8</v>
      </c>
      <c r="D30" s="3">
        <f ca="1" t="shared" si="1"/>
        <v>11.4924</v>
      </c>
      <c r="E30" t="s">
        <v>47</v>
      </c>
    </row>
    <row r="31" ht="22" customHeight="1" spans="2:5">
      <c r="B31" s="5" t="s">
        <v>10</v>
      </c>
      <c r="C31" s="2" t="s">
        <v>8</v>
      </c>
      <c r="D31" s="3">
        <f ca="1" t="shared" si="1"/>
        <v>5.7462</v>
      </c>
      <c r="E31" t="s">
        <v>48</v>
      </c>
    </row>
    <row r="32" ht="22" customHeight="1" spans="2:4">
      <c r="B32" s="5" t="s">
        <v>12</v>
      </c>
      <c r="C32" s="2" t="s">
        <v>8</v>
      </c>
      <c r="D32" s="3">
        <f ca="1">D30-D31</f>
        <v>5.7462</v>
      </c>
    </row>
    <row r="33" ht="22" customHeight="1" spans="2:5">
      <c r="B33" s="5" t="s">
        <v>39</v>
      </c>
      <c r="C33" s="2" t="s">
        <v>14</v>
      </c>
      <c r="D33" s="3">
        <f ca="1" t="shared" ref="D33:D40" si="2">EVALUATE(E33)</f>
        <v>1.41816216</v>
      </c>
      <c r="E33" t="s">
        <v>49</v>
      </c>
    </row>
    <row r="34" ht="22" customHeight="1" spans="2:5">
      <c r="B34" s="5" t="s">
        <v>16</v>
      </c>
      <c r="C34" s="2" t="s">
        <v>14</v>
      </c>
      <c r="D34" s="3">
        <f ca="1" t="shared" si="2"/>
        <v>0.271814414</v>
      </c>
      <c r="E34" t="s">
        <v>50</v>
      </c>
    </row>
    <row r="35" ht="22" customHeight="1" spans="2:5">
      <c r="B35" s="5" t="s">
        <v>18</v>
      </c>
      <c r="C35" s="2" t="s">
        <v>19</v>
      </c>
      <c r="D35" s="3">
        <f ca="1" t="shared" si="2"/>
        <v>86.193</v>
      </c>
      <c r="E35" t="s">
        <v>51</v>
      </c>
    </row>
    <row r="36" ht="22" customHeight="1" spans="2:5">
      <c r="B36" s="5" t="s">
        <v>43</v>
      </c>
      <c r="C36" s="2" t="s">
        <v>8</v>
      </c>
      <c r="D36" s="3">
        <f ca="1" t="shared" si="2"/>
        <v>1.43655</v>
      </c>
      <c r="E36" t="s">
        <v>52</v>
      </c>
    </row>
    <row r="37" ht="22" customHeight="1" spans="2:6">
      <c r="B37" t="s">
        <v>53</v>
      </c>
      <c r="C37" s="2" t="s">
        <v>14</v>
      </c>
      <c r="D37" s="3">
        <f ca="1" t="shared" si="2"/>
        <v>0.3731616</v>
      </c>
      <c r="E37" t="s">
        <v>54</v>
      </c>
      <c r="F37" t="s">
        <v>55</v>
      </c>
    </row>
    <row r="38" ht="22" customHeight="1" spans="2:5">
      <c r="B38" t="s">
        <v>56</v>
      </c>
      <c r="C38" s="2" t="s">
        <v>14</v>
      </c>
      <c r="D38" s="3">
        <f ca="1" t="shared" si="2"/>
        <v>0.52242624</v>
      </c>
      <c r="E38" t="s">
        <v>57</v>
      </c>
    </row>
    <row r="39" ht="22" customHeight="1" spans="2:5">
      <c r="B39" s="4" t="s">
        <v>58</v>
      </c>
      <c r="C39" s="2" t="s">
        <v>8</v>
      </c>
      <c r="D39" s="3">
        <f ca="1" t="shared" si="2"/>
        <v>5.2752</v>
      </c>
      <c r="E39" t="s">
        <v>59</v>
      </c>
    </row>
    <row r="40" ht="22" customHeight="1" spans="2:5">
      <c r="B40" s="5" t="s">
        <v>7</v>
      </c>
      <c r="C40" s="2" t="s">
        <v>8</v>
      </c>
      <c r="D40" s="3">
        <f ca="1" t="shared" si="2"/>
        <v>5.2752</v>
      </c>
      <c r="E40" t="s">
        <v>59</v>
      </c>
    </row>
    <row r="41" ht="22" customHeight="1" spans="2:3">
      <c r="B41" s="5" t="s">
        <v>10</v>
      </c>
      <c r="C41" s="2" t="s">
        <v>8</v>
      </c>
    </row>
    <row r="42" ht="22" customHeight="1" spans="2:3">
      <c r="B42" s="5" t="s">
        <v>12</v>
      </c>
      <c r="C42" s="2" t="s">
        <v>8</v>
      </c>
    </row>
    <row r="43" ht="22" customHeight="1" spans="2:5">
      <c r="B43" s="5" t="s">
        <v>60</v>
      </c>
      <c r="C43" s="2" t="s">
        <v>14</v>
      </c>
      <c r="D43" s="3">
        <f ca="1">EVALUATE(E43)</f>
        <v>0.36516528</v>
      </c>
      <c r="E43" t="s">
        <v>61</v>
      </c>
    </row>
    <row r="44" ht="22" customHeight="1" spans="2:5">
      <c r="B44" s="5" t="s">
        <v>62</v>
      </c>
      <c r="C44" s="2" t="s">
        <v>14</v>
      </c>
      <c r="D44" s="3">
        <f ca="1">EVALUATE(E44)</f>
        <v>0.48688704</v>
      </c>
      <c r="E44" t="s">
        <v>63</v>
      </c>
    </row>
    <row r="45" ht="22" customHeight="1" spans="2:5">
      <c r="B45" s="5" t="s">
        <v>64</v>
      </c>
      <c r="C45" s="2" t="s">
        <v>14</v>
      </c>
      <c r="D45" s="3">
        <f ca="1">EVALUATE(E45)</f>
        <v>0.0507174</v>
      </c>
      <c r="E45" t="s">
        <v>65</v>
      </c>
    </row>
    <row r="46" ht="22" customHeight="1" spans="2:5">
      <c r="B46" s="5" t="s">
        <v>18</v>
      </c>
      <c r="C46" s="2" t="s">
        <v>19</v>
      </c>
      <c r="D46" s="3">
        <f ca="1">EVALUATE(E46)</f>
        <v>36.99</v>
      </c>
      <c r="E46" t="s">
        <v>66</v>
      </c>
    </row>
    <row r="47" ht="22" customHeight="1" spans="2:4">
      <c r="B47" s="9" t="s">
        <v>67</v>
      </c>
      <c r="C47" s="2" t="s">
        <v>6</v>
      </c>
      <c r="D47" s="3">
        <v>44.7</v>
      </c>
    </row>
    <row r="48" ht="22" customHeight="1" spans="2:5">
      <c r="B48" s="5" t="s">
        <v>7</v>
      </c>
      <c r="C48" s="2" t="s">
        <v>8</v>
      </c>
      <c r="D48" s="3">
        <f ca="1">EVALUATE(E48)</f>
        <v>36.8775</v>
      </c>
      <c r="E48" t="s">
        <v>68</v>
      </c>
    </row>
    <row r="49" ht="22" customHeight="1" spans="2:5">
      <c r="B49" s="5" t="s">
        <v>10</v>
      </c>
      <c r="C49" s="2" t="s">
        <v>8</v>
      </c>
      <c r="D49" s="3">
        <f ca="1">EVALUATE(E49)</f>
        <v>10.0575</v>
      </c>
      <c r="E49" t="s">
        <v>69</v>
      </c>
    </row>
    <row r="50" ht="22" customHeight="1" spans="2:4">
      <c r="B50" s="5" t="s">
        <v>12</v>
      </c>
      <c r="C50" s="2" t="s">
        <v>8</v>
      </c>
      <c r="D50" s="3">
        <f ca="1">D48-D49</f>
        <v>26.82</v>
      </c>
    </row>
    <row r="51" ht="22" customHeight="1" spans="2:5">
      <c r="B51" s="5" t="s">
        <v>70</v>
      </c>
      <c r="C51" s="2" t="s">
        <v>14</v>
      </c>
      <c r="D51" s="3">
        <f ca="1">EVALUATE(E51)</f>
        <v>0.3033789</v>
      </c>
      <c r="E51" t="s">
        <v>71</v>
      </c>
    </row>
    <row r="52" ht="22" customHeight="1" spans="2:5">
      <c r="B52" s="5" t="s">
        <v>72</v>
      </c>
      <c r="C52" s="2" t="s">
        <v>14</v>
      </c>
      <c r="D52" s="3">
        <f ca="1">EVALUATE(E52)</f>
        <v>0.367732</v>
      </c>
      <c r="E52" t="s">
        <v>73</v>
      </c>
    </row>
    <row r="53" ht="22" customHeight="1" spans="2:5">
      <c r="B53" s="5" t="s">
        <v>74</v>
      </c>
      <c r="C53" s="2" t="s">
        <v>19</v>
      </c>
      <c r="D53" s="3">
        <f ca="1">EVALUATE(E53)</f>
        <v>3.576</v>
      </c>
      <c r="E53" t="s">
        <v>75</v>
      </c>
    </row>
    <row r="54" ht="22" customHeight="1" spans="2:6">
      <c r="B54" s="5" t="s">
        <v>18</v>
      </c>
      <c r="C54" s="2" t="s">
        <v>19</v>
      </c>
      <c r="D54" s="3">
        <f ca="1">EVALUATE(E54)</f>
        <v>140.805</v>
      </c>
      <c r="E54" t="s">
        <v>76</v>
      </c>
      <c r="F54" t="s">
        <v>76</v>
      </c>
    </row>
    <row r="55" ht="22" customHeight="1" spans="2:5">
      <c r="B55" s="2" t="s">
        <v>77</v>
      </c>
      <c r="C55" s="2" t="s">
        <v>8</v>
      </c>
      <c r="D55" s="3">
        <f ca="1">EVALUATE(E55)</f>
        <v>13.242375</v>
      </c>
      <c r="E55" t="s">
        <v>78</v>
      </c>
    </row>
    <row r="56" ht="22" customHeight="1"/>
    <row r="57" ht="22" customHeight="1" spans="2:5">
      <c r="B57" t="s">
        <v>79</v>
      </c>
      <c r="C57" s="2" t="s">
        <v>6</v>
      </c>
      <c r="D57" s="3">
        <f ca="1">EVALUATE(E57)</f>
        <v>9.11</v>
      </c>
      <c r="E57" t="s">
        <v>80</v>
      </c>
    </row>
    <row r="58" ht="44" customHeight="1" spans="2:5">
      <c r="B58" t="s">
        <v>81</v>
      </c>
      <c r="C58" s="2" t="s">
        <v>14</v>
      </c>
      <c r="D58" s="3">
        <f ca="1">EVALUATE(E58)</f>
        <v>0.25081667</v>
      </c>
      <c r="E58" s="1" t="s">
        <v>82</v>
      </c>
    </row>
    <row r="59" ht="22" customHeight="1"/>
    <row r="60" ht="22" customHeight="1" spans="2:2">
      <c r="B60" t="s">
        <v>83</v>
      </c>
    </row>
    <row r="61" ht="48" customHeight="1" spans="1:5">
      <c r="A61" t="s">
        <v>84</v>
      </c>
      <c r="B61" t="s">
        <v>85</v>
      </c>
      <c r="C61" s="2" t="s">
        <v>86</v>
      </c>
      <c r="D61" s="3">
        <v>7.12</v>
      </c>
      <c r="E61" s="10" t="s">
        <v>87</v>
      </c>
    </row>
    <row r="62" ht="24" customHeight="1" spans="2:5">
      <c r="B62" t="s">
        <v>88</v>
      </c>
      <c r="C62" s="2" t="s">
        <v>86</v>
      </c>
      <c r="D62" s="3">
        <f ca="1">EVALUATE(E62)</f>
        <v>69.4125</v>
      </c>
      <c r="E62" t="s">
        <v>89</v>
      </c>
    </row>
    <row r="63" spans="2:5">
      <c r="B63" t="s">
        <v>90</v>
      </c>
      <c r="C63" s="2" t="s">
        <v>86</v>
      </c>
      <c r="D63" s="3">
        <v>1.928</v>
      </c>
      <c r="E63" s="11">
        <v>1.928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8:F12"/>
  <sheetViews>
    <sheetView workbookViewId="0">
      <selection activeCell="D65" sqref="D65"/>
    </sheetView>
  </sheetViews>
  <sheetFormatPr defaultColWidth="9" defaultRowHeight="13.5" outlineLevelCol="5"/>
  <cols>
    <col min="5" max="5" width="63.625" customWidth="1"/>
    <col min="6" max="6" width="9.375"/>
  </cols>
  <sheetData>
    <row r="8" ht="69" customHeight="1" spans="4:6">
      <c r="D8" t="s">
        <v>91</v>
      </c>
      <c r="E8" s="1" t="s">
        <v>92</v>
      </c>
      <c r="F8">
        <f ca="1">EVALUATE(E8)</f>
        <v>-308.09</v>
      </c>
    </row>
    <row r="9" ht="67" customHeight="1" spans="4:6">
      <c r="D9" t="s">
        <v>93</v>
      </c>
      <c r="E9" s="1" t="s">
        <v>94</v>
      </c>
      <c r="F9">
        <f ca="1">EVALUATE(E9)</f>
        <v>-373.99</v>
      </c>
    </row>
    <row r="10" ht="62" customHeight="1" spans="4:6">
      <c r="D10" t="s">
        <v>95</v>
      </c>
      <c r="E10" t="s">
        <v>96</v>
      </c>
      <c r="F10">
        <f ca="1">EVALUATE(E10)</f>
        <v>3895.52</v>
      </c>
    </row>
    <row r="11" ht="60" customHeight="1" spans="4:6">
      <c r="D11" t="s">
        <v>97</v>
      </c>
      <c r="E11" s="1" t="s">
        <v>98</v>
      </c>
      <c r="F11">
        <f ca="1">EVALUATE(E11)</f>
        <v>-2761.95</v>
      </c>
    </row>
    <row r="12" spans="6:6">
      <c r="F12">
        <f ca="1">SUM(F8:F11)</f>
        <v>451.49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严崇根</dc:creator>
  <cp:lastModifiedBy>虾仔</cp:lastModifiedBy>
  <dcterms:created xsi:type="dcterms:W3CDTF">2021-01-05T03:48:00Z</dcterms:created>
  <dcterms:modified xsi:type="dcterms:W3CDTF">2021-03-05T03:02:41Z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